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070"/>
  </bookViews>
  <sheets>
    <sheet name="販売実績" sheetId="4" r:id="rId1"/>
    <sheet name="商品一覧" sheetId="5" r:id="rId2"/>
    <sheet name="11月度集計" sheetId="6" r:id="rId3"/>
  </sheets>
  <calcPr calcId="145621"/>
</workbook>
</file>

<file path=xl/calcChain.xml><?xml version="1.0" encoding="utf-8"?>
<calcChain xmlns="http://schemas.openxmlformats.org/spreadsheetml/2006/main">
  <c r="F43" i="4" l="1"/>
  <c r="E42" i="4"/>
  <c r="G42" i="4" s="1"/>
  <c r="D42" i="4"/>
  <c r="E41" i="4"/>
  <c r="G41" i="4"/>
  <c r="D41" i="4"/>
  <c r="E40" i="4"/>
  <c r="G40" i="4" s="1"/>
  <c r="D40" i="4"/>
  <c r="E39" i="4"/>
  <c r="G39" i="4" s="1"/>
  <c r="D39" i="4"/>
  <c r="E38" i="4"/>
  <c r="G38" i="4"/>
  <c r="D38" i="4"/>
  <c r="E37" i="4"/>
  <c r="G37" i="4" s="1"/>
  <c r="D37" i="4"/>
  <c r="E36" i="4"/>
  <c r="G36" i="4"/>
  <c r="D36" i="4"/>
  <c r="E35" i="4"/>
  <c r="G35" i="4" s="1"/>
  <c r="D35" i="4"/>
  <c r="E34" i="4"/>
  <c r="G34" i="4"/>
  <c r="D34" i="4"/>
  <c r="E33" i="4"/>
  <c r="G33" i="4" s="1"/>
  <c r="D33" i="4"/>
  <c r="E32" i="4"/>
  <c r="G32" i="4"/>
  <c r="D32" i="4"/>
  <c r="E31" i="4"/>
  <c r="G31" i="4"/>
  <c r="D31" i="4"/>
  <c r="E30" i="4"/>
  <c r="G30" i="4" s="1"/>
  <c r="D30" i="4"/>
  <c r="E29" i="4"/>
  <c r="G29" i="4"/>
  <c r="D29" i="4"/>
  <c r="E28" i="4"/>
  <c r="G28" i="4" s="1"/>
  <c r="D28" i="4"/>
  <c r="E27" i="4"/>
  <c r="G27" i="4"/>
  <c r="D27" i="4"/>
  <c r="E26" i="4"/>
  <c r="G26" i="4" s="1"/>
  <c r="D26" i="4"/>
  <c r="E25" i="4"/>
  <c r="G25" i="4"/>
  <c r="D25" i="4"/>
  <c r="E24" i="4"/>
  <c r="G24" i="4" s="1"/>
  <c r="D24" i="4"/>
  <c r="E23" i="4"/>
  <c r="G23" i="4" s="1"/>
  <c r="D23" i="4"/>
  <c r="E22" i="4"/>
  <c r="G22" i="4" s="1"/>
  <c r="D22" i="4"/>
  <c r="E21" i="4"/>
  <c r="G21" i="4" s="1"/>
  <c r="D21" i="4"/>
  <c r="E20" i="4"/>
  <c r="G20" i="4" s="1"/>
  <c r="D20" i="4"/>
  <c r="E19" i="4"/>
  <c r="G19" i="4" s="1"/>
  <c r="D19" i="4"/>
  <c r="E18" i="4"/>
  <c r="G18" i="4"/>
  <c r="D18" i="4"/>
  <c r="E17" i="4"/>
  <c r="G17" i="4" s="1"/>
  <c r="D17" i="4"/>
  <c r="E16" i="4"/>
  <c r="G16" i="4"/>
  <c r="D16" i="4"/>
  <c r="E15" i="4"/>
  <c r="G15" i="4" s="1"/>
  <c r="D15" i="4"/>
  <c r="E14" i="4"/>
  <c r="G14" i="4"/>
  <c r="D14" i="4"/>
  <c r="E13" i="4"/>
  <c r="G13" i="4" s="1"/>
  <c r="D13" i="4"/>
  <c r="E12" i="4"/>
  <c r="G12" i="4"/>
  <c r="D12" i="4"/>
  <c r="E11" i="4"/>
  <c r="G11" i="4" s="1"/>
  <c r="D11" i="4"/>
  <c r="E10" i="4"/>
  <c r="G10" i="4"/>
  <c r="D10" i="4"/>
  <c r="E9" i="4"/>
  <c r="G9" i="4" s="1"/>
  <c r="D9" i="4"/>
  <c r="E8" i="4"/>
  <c r="G8" i="4"/>
  <c r="D8" i="4"/>
  <c r="E7" i="4"/>
  <c r="G7" i="4" s="1"/>
  <c r="D7" i="4"/>
  <c r="E6" i="4"/>
  <c r="G6" i="4" s="1"/>
  <c r="D6" i="4"/>
  <c r="E5" i="4"/>
  <c r="G5" i="4" s="1"/>
  <c r="D5" i="4"/>
  <c r="E4" i="4"/>
  <c r="G4" i="4" s="1"/>
  <c r="D4" i="4"/>
  <c r="E3" i="4"/>
  <c r="G3" i="4" s="1"/>
  <c r="G43" i="4" s="1"/>
  <c r="D3" i="4"/>
</calcChain>
</file>

<file path=xl/sharedStrings.xml><?xml version="1.0" encoding="utf-8"?>
<sst xmlns="http://schemas.openxmlformats.org/spreadsheetml/2006/main" count="134" uniqueCount="69">
  <si>
    <t>販売実績一覧</t>
    <rPh sb="0" eb="2">
      <t>ハンバイ</t>
    </rPh>
    <rPh sb="2" eb="4">
      <t>ジッセキ</t>
    </rPh>
    <rPh sb="4" eb="6">
      <t>イチラン</t>
    </rPh>
    <phoneticPr fontId="4"/>
  </si>
  <si>
    <t>売上日</t>
    <rPh sb="0" eb="3">
      <t>ウリアゲビ</t>
    </rPh>
    <phoneticPr fontId="4"/>
  </si>
  <si>
    <t>取引先</t>
    <rPh sb="0" eb="2">
      <t>トリヒキ</t>
    </rPh>
    <rPh sb="2" eb="3">
      <t>サキ</t>
    </rPh>
    <phoneticPr fontId="4"/>
  </si>
  <si>
    <t>商品コード</t>
    <rPh sb="0" eb="2">
      <t>ショウヒン</t>
    </rPh>
    <phoneticPr fontId="4"/>
  </si>
  <si>
    <t>商品名</t>
    <rPh sb="0" eb="3">
      <t>ショウヒンメイ</t>
    </rPh>
    <phoneticPr fontId="4"/>
  </si>
  <si>
    <t>販売価格</t>
    <rPh sb="0" eb="2">
      <t>ハンバイ</t>
    </rPh>
    <rPh sb="2" eb="4">
      <t>カカク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</si>
  <si>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</si>
  <si>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</si>
  <si>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ランク</t>
    <phoneticPr fontId="4"/>
  </si>
  <si>
    <t>ABE商事</t>
    <rPh sb="3" eb="5">
      <t>ショウジ</t>
    </rPh>
    <phoneticPr fontId="4"/>
  </si>
  <si>
    <t>A03001</t>
    <phoneticPr fontId="4"/>
  </si>
  <si>
    <t>A03003</t>
    <phoneticPr fontId="4"/>
  </si>
  <si>
    <t>A03004</t>
    <phoneticPr fontId="4"/>
  </si>
  <si>
    <t>株式会社いかだ</t>
    <rPh sb="0" eb="4">
      <t>カブシキガイシャ</t>
    </rPh>
    <phoneticPr fontId="4"/>
  </si>
  <si>
    <t>B03001</t>
    <phoneticPr fontId="4"/>
  </si>
  <si>
    <t>ミナミヤマ産業</t>
    <rPh sb="5" eb="7">
      <t>サンギョウ</t>
    </rPh>
    <phoneticPr fontId="4"/>
  </si>
  <si>
    <t>A03003</t>
    <phoneticPr fontId="4"/>
  </si>
  <si>
    <t>野波商事</t>
    <rPh sb="0" eb="1">
      <t>ノ</t>
    </rPh>
    <rPh sb="1" eb="2">
      <t>ナミ</t>
    </rPh>
    <rPh sb="2" eb="4">
      <t>ショウジ</t>
    </rPh>
    <phoneticPr fontId="4"/>
  </si>
  <si>
    <t>B03003</t>
    <phoneticPr fontId="4"/>
  </si>
  <si>
    <t>A03001</t>
    <phoneticPr fontId="4"/>
  </si>
  <si>
    <t>A03004</t>
    <phoneticPr fontId="4"/>
  </si>
  <si>
    <t>A03006</t>
    <phoneticPr fontId="4"/>
  </si>
  <si>
    <t>TUDA株式会社</t>
    <rPh sb="4" eb="8">
      <t>カブシキガイシャ</t>
    </rPh>
    <phoneticPr fontId="4"/>
  </si>
  <si>
    <t>A03007</t>
    <phoneticPr fontId="4"/>
  </si>
  <si>
    <t>A03008</t>
    <phoneticPr fontId="4"/>
  </si>
  <si>
    <t>A03002</t>
    <phoneticPr fontId="4"/>
  </si>
  <si>
    <t>A03005</t>
    <phoneticPr fontId="4"/>
  </si>
  <si>
    <t>A03009</t>
    <phoneticPr fontId="4"/>
  </si>
  <si>
    <t>B03002</t>
    <phoneticPr fontId="4"/>
  </si>
  <si>
    <t>B03001</t>
    <phoneticPr fontId="4"/>
  </si>
  <si>
    <t>B03002</t>
    <phoneticPr fontId="4"/>
  </si>
  <si>
    <t>合計</t>
    <rPh sb="0" eb="2">
      <t>ゴウケイ</t>
    </rPh>
    <phoneticPr fontId="4"/>
  </si>
  <si>
    <t>商品一覧</t>
    <rPh sb="0" eb="2">
      <t>ショウヒン</t>
    </rPh>
    <rPh sb="2" eb="4">
      <t>イチラン</t>
    </rPh>
    <phoneticPr fontId="4"/>
  </si>
  <si>
    <t>原価率</t>
    <rPh sb="0" eb="2">
      <t>ゲンカ</t>
    </rPh>
    <rPh sb="2" eb="3">
      <t>リツ</t>
    </rPh>
    <phoneticPr fontId="4"/>
  </si>
  <si>
    <t>スタンダードデスク</t>
    <phoneticPr fontId="4"/>
  </si>
  <si>
    <t>デスク用ワゴン</t>
    <rPh sb="3" eb="4">
      <t>ヨウ</t>
    </rPh>
    <phoneticPr fontId="4"/>
  </si>
  <si>
    <t>サイドテーブル</t>
    <phoneticPr fontId="4"/>
  </si>
  <si>
    <t>OAチェア（肘掛け付き）</t>
    <rPh sb="6" eb="8">
      <t>ヒジカ</t>
    </rPh>
    <rPh sb="9" eb="10">
      <t>ツ</t>
    </rPh>
    <phoneticPr fontId="4"/>
  </si>
  <si>
    <t>OAチェア</t>
    <phoneticPr fontId="4"/>
  </si>
  <si>
    <t>3段キャビネット</t>
    <rPh sb="1" eb="2">
      <t>ダン</t>
    </rPh>
    <phoneticPr fontId="4"/>
  </si>
  <si>
    <t>マルチワゴンS</t>
    <phoneticPr fontId="4"/>
  </si>
  <si>
    <t>メッシュチェア</t>
    <phoneticPr fontId="4"/>
  </si>
  <si>
    <t>パソコンラック</t>
    <phoneticPr fontId="4"/>
  </si>
  <si>
    <t>プリンタラック</t>
    <phoneticPr fontId="4"/>
  </si>
  <si>
    <t>サーバラック</t>
    <phoneticPr fontId="4"/>
  </si>
  <si>
    <t>金額（円）</t>
    <rPh sb="0" eb="2">
      <t>キンガク</t>
    </rPh>
    <rPh sb="3" eb="4">
      <t>エン</t>
    </rPh>
    <phoneticPr fontId="4"/>
  </si>
  <si>
    <t>粗利益（円）</t>
    <rPh sb="0" eb="3">
      <t>アラリエキ</t>
    </rPh>
    <rPh sb="4" eb="5">
      <t>エン</t>
    </rPh>
    <phoneticPr fontId="4"/>
  </si>
  <si>
    <t>マルチワゴンL</t>
  </si>
  <si>
    <t>サーバラック</t>
    <phoneticPr fontId="4"/>
  </si>
  <si>
    <t>B03003</t>
    <phoneticPr fontId="4"/>
  </si>
  <si>
    <t>プリンタラック</t>
    <phoneticPr fontId="4"/>
  </si>
  <si>
    <t>B03002</t>
    <phoneticPr fontId="4"/>
  </si>
  <si>
    <t>パソコンラック</t>
    <phoneticPr fontId="4"/>
  </si>
  <si>
    <t>B03001</t>
    <phoneticPr fontId="4"/>
  </si>
  <si>
    <t>メッシュチェア</t>
    <phoneticPr fontId="4"/>
  </si>
  <si>
    <t>A03009</t>
    <phoneticPr fontId="4"/>
  </si>
  <si>
    <t>マルチワゴンL</t>
    <phoneticPr fontId="4"/>
  </si>
  <si>
    <t>A03008</t>
    <phoneticPr fontId="4"/>
  </si>
  <si>
    <t>マルチワゴンS</t>
    <phoneticPr fontId="4"/>
  </si>
  <si>
    <t>A03007</t>
    <phoneticPr fontId="4"/>
  </si>
  <si>
    <t>A03006</t>
    <phoneticPr fontId="3"/>
  </si>
  <si>
    <t>OAチェア</t>
    <phoneticPr fontId="4"/>
  </si>
  <si>
    <t>A03005</t>
    <phoneticPr fontId="3"/>
  </si>
  <si>
    <t>A03004</t>
    <phoneticPr fontId="3"/>
  </si>
  <si>
    <t>サイドテーブル</t>
    <phoneticPr fontId="4"/>
  </si>
  <si>
    <t>A03003</t>
    <phoneticPr fontId="4"/>
  </si>
  <si>
    <t>A03002</t>
    <phoneticPr fontId="4"/>
  </si>
  <si>
    <t>スタンダードデスク</t>
    <phoneticPr fontId="4"/>
  </si>
  <si>
    <t>A03001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</si>
</sst>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8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3" applyFont="1">
      <alignment vertical="center"/>
    </xf>
    <xf numFmtId="0" fontId="1" fillId="0" borderId="0" xfId="3">
      <alignment vertical="center"/>
    </xf>
    <xf numFmtId="38" fontId="7" fillId="0" borderId="0" xfId="2" applyFont="1">
      <alignment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76" fontId="1" fillId="0" borderId="1" xfId="3" applyNumberFormat="1" applyBorder="1">
      <alignment vertical="center"/>
    </xf>
    <xf numFmtId="0" fontId="1" fillId="0" borderId="1" xfId="3" applyBorder="1">
      <alignment vertical="center"/>
    </xf>
    <xf numFmtId="38" fontId="7" fillId="0" borderId="1" xfId="2" applyFont="1" applyBorder="1">
      <alignment vertical="center"/>
    </xf>
    <xf numFmtId="0" fontId="7" fillId="0" borderId="1" xfId="2" applyNumberFormat="1" applyFont="1" applyBorder="1" applyAlignment="1">
      <alignment horizontal="center" vertical="center"/>
    </xf>
    <xf numFmtId="0" fontId="7" fillId="0" borderId="1" xfId="2" applyNumberFormat="1" applyFont="1" applyBorder="1">
      <alignment vertical="center"/>
    </xf>
    <xf numFmtId="0" fontId="6" fillId="0" borderId="0" xfId="3" applyFont="1">
      <alignment vertical="center"/>
    </xf>
    <xf numFmtId="0" fontId="6" fillId="3" borderId="1" xfId="3" applyFont="1" applyFill="1" applyBorder="1" applyAlignment="1">
      <alignment horizontal="center" vertical="center"/>
    </xf>
    <xf numFmtId="38" fontId="1" fillId="0" borderId="1" xfId="2" applyBorder="1">
      <alignment vertical="center"/>
    </xf>
    <xf numFmtId="9" fontId="1" fillId="0" borderId="1" xfId="1" applyBorder="1">
      <alignment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1" xfId="3" applyFill="1" applyBorder="1" applyAlignment="1">
      <alignment horizontal="center" vertical="center"/>
    </xf>
    <xf numFmtId="0" fontId="1" fillId="0" borderId="1" xfId="2" applyNumberFormat="1" applyBorder="1">
      <alignment vertical="center"/>
    </xf>
    <xf numFmtId="0" fontId="2" fillId="0" borderId="2" xfId="3" applyFont="1" applyBorder="1" applyAlignment="1">
      <alignment horizontal="center" vertical="center"/>
    </xf>
  </cellXfs>
  <cellStyles count="4">
    <cellStyle name="パーセント 2" xfId="1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/>
  </sheetViews>
  <sheetFormatPr defaultRowHeight="13.5"/>
  <cols>
    <col min="1" max="1" width="7.125" style="2" customWidth="1"/>
    <col min="2" max="2" width="17" style="2" customWidth="1"/>
    <col min="3" max="3" width="10.75" style="2" bestFit="1" customWidth="1"/>
    <col min="4" max="4" width="21" style="2" bestFit="1" customWidth="1"/>
    <col min="5" max="5" width="9.75" style="2" bestFit="1" customWidth="1"/>
    <col min="6" max="6" width="5.25" style="2" bestFit="1" customWidth="1"/>
    <col min="7" max="7" width="10.875" style="3" customWidth="1"/>
    <col min="8" max="8" width="7" style="3" customWidth="1"/>
    <col min="9" max="16384" width="9" style="2"/>
  </cols>
  <sheetData>
    <row r="1" spans="1:8" ht="18" customHeight="1">
      <c r="A1" s="1" t="s">
        <v>0</v>
      </c>
    </row>
    <row r="2" spans="1:8" s="6" customFormat="1" ht="1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pans="1:8">
      <c r="A3" s="7">
        <v>40848</v>
      </c>
      <c r="B3" s="8" t="s">
        <v>9</v>
      </c>
      <c r="C3" s="8" t="s">
        <v>10</v>
      </c>
      <c r="D3" s="8" t="str">
        <f>VLOOKUP(C3,商品一覧!$A$3:$D$14,2,0)</f>
        <v>スタンダードデスク</v>
      </c>
      <c r="E3" s="9">
        <f>VLOOKUP(C3,商品一覧!$A$3:$D$14,3,0)</f>
        <v>59800</v>
      </c>
      <c r="F3" s="8">
        <v>10</v>
      </c>
      <c r="G3" s="9">
        <f t="shared" ref="G3:G42" si="0">E3*F3</f>
        <v>598000</v>
      </c>
      <c r="H3" s="10"/>
    </row>
    <row r="4" spans="1:8">
      <c r="A4" s="7">
        <v>40848</v>
      </c>
      <c r="B4" s="8" t="s">
        <v>9</v>
      </c>
      <c r="C4" s="8" t="s">
        <v>11</v>
      </c>
      <c r="D4" s="8" t="str">
        <f>VLOOKUP(C4,商品一覧!$A$3:$D$14,2,0)</f>
        <v>サイドテーブル</v>
      </c>
      <c r="E4" s="9">
        <f>VLOOKUP(C4,商品一覧!$A$3:$D$14,3,0)</f>
        <v>33800</v>
      </c>
      <c r="F4" s="8">
        <v>20</v>
      </c>
      <c r="G4" s="9">
        <f t="shared" si="0"/>
        <v>676000</v>
      </c>
      <c r="H4" s="10"/>
    </row>
    <row r="5" spans="1:8">
      <c r="A5" s="7">
        <v>40848</v>
      </c>
      <c r="B5" s="8" t="s">
        <v>9</v>
      </c>
      <c r="C5" s="8" t="s">
        <v>12</v>
      </c>
      <c r="D5" s="8" t="str">
        <f>VLOOKUP(C5,商品一覧!$A$3:$D$14,2,0)</f>
        <v>OAチェア（肘掛け付き）</v>
      </c>
      <c r="E5" s="9">
        <f>VLOOKUP(C5,商品一覧!$A$3:$D$14,3,0)</f>
        <v>38500</v>
      </c>
      <c r="F5" s="8">
        <v>30</v>
      </c>
      <c r="G5" s="9">
        <f t="shared" si="0"/>
        <v>1155000</v>
      </c>
      <c r="H5" s="10"/>
    </row>
    <row r="6" spans="1:8">
      <c r="A6" s="7">
        <v>40849</v>
      </c>
      <c r="B6" s="8" t="s">
        <v>13</v>
      </c>
      <c r="C6" s="8" t="s">
        <v>10</v>
      </c>
      <c r="D6" s="8" t="str">
        <f>VLOOKUP(C6,商品一覧!$A$3:$D$14,2,0)</f>
        <v>スタンダードデスク</v>
      </c>
      <c r="E6" s="9">
        <f>VLOOKUP(C6,商品一覧!$A$3:$D$14,3,0)</f>
        <v>59800</v>
      </c>
      <c r="F6" s="8">
        <v>30</v>
      </c>
      <c r="G6" s="9">
        <f t="shared" si="0"/>
        <v>1794000</v>
      </c>
      <c r="H6" s="10"/>
    </row>
    <row r="7" spans="1:8">
      <c r="A7" s="7">
        <v>40854</v>
      </c>
      <c r="B7" s="8" t="s">
        <v>13</v>
      </c>
      <c r="C7" s="8" t="s">
        <v>12</v>
      </c>
      <c r="D7" s="8" t="str">
        <f>VLOOKUP(C7,商品一覧!$A$3:$D$14,2,0)</f>
        <v>OAチェア（肘掛け付き）</v>
      </c>
      <c r="E7" s="9">
        <f>VLOOKUP(C7,商品一覧!$A$3:$D$14,3,0)</f>
        <v>38500</v>
      </c>
      <c r="F7" s="8">
        <v>10</v>
      </c>
      <c r="G7" s="9">
        <f t="shared" si="0"/>
        <v>385000</v>
      </c>
      <c r="H7" s="10"/>
    </row>
    <row r="8" spans="1:8">
      <c r="A8" s="7">
        <v>40854</v>
      </c>
      <c r="B8" s="8" t="s">
        <v>13</v>
      </c>
      <c r="C8" s="8" t="s">
        <v>14</v>
      </c>
      <c r="D8" s="8" t="str">
        <f>VLOOKUP(C8,商品一覧!$A$3:$D$14,2,0)</f>
        <v>パソコンラック</v>
      </c>
      <c r="E8" s="9">
        <f>VLOOKUP(C8,商品一覧!$A$3:$D$14,3,0)</f>
        <v>29800</v>
      </c>
      <c r="F8" s="8">
        <v>15</v>
      </c>
      <c r="G8" s="9">
        <f t="shared" si="0"/>
        <v>447000</v>
      </c>
      <c r="H8" s="10"/>
    </row>
    <row r="9" spans="1:8">
      <c r="A9" s="7">
        <v>40855</v>
      </c>
      <c r="B9" s="8" t="s">
        <v>15</v>
      </c>
      <c r="C9" s="8" t="s">
        <v>16</v>
      </c>
      <c r="D9" s="8" t="str">
        <f>VLOOKUP(C9,商品一覧!$A$3:$D$14,2,0)</f>
        <v>サイドテーブル</v>
      </c>
      <c r="E9" s="9">
        <f>VLOOKUP(C9,商品一覧!$A$3:$D$14,3,0)</f>
        <v>33800</v>
      </c>
      <c r="F9" s="8">
        <v>10</v>
      </c>
      <c r="G9" s="9">
        <f t="shared" si="0"/>
        <v>338000</v>
      </c>
      <c r="H9" s="10"/>
    </row>
    <row r="10" spans="1:8">
      <c r="A10" s="7">
        <v>40855</v>
      </c>
      <c r="B10" s="8" t="s">
        <v>17</v>
      </c>
      <c r="C10" s="8" t="s">
        <v>18</v>
      </c>
      <c r="D10" s="8" t="str">
        <f>VLOOKUP(C10,商品一覧!$A$3:$D$14,2,0)</f>
        <v>サーバラック</v>
      </c>
      <c r="E10" s="9">
        <f>VLOOKUP(C10,商品一覧!$A$3:$D$14,3,0)</f>
        <v>65000</v>
      </c>
      <c r="F10" s="8">
        <v>5</v>
      </c>
      <c r="G10" s="9">
        <f t="shared" si="0"/>
        <v>325000</v>
      </c>
      <c r="H10" s="10"/>
    </row>
    <row r="11" spans="1:8">
      <c r="A11" s="7">
        <v>40856</v>
      </c>
      <c r="B11" s="8" t="s">
        <v>9</v>
      </c>
      <c r="C11" s="8" t="s">
        <v>19</v>
      </c>
      <c r="D11" s="8" t="str">
        <f>VLOOKUP(C11,商品一覧!$A$3:$D$14,2,0)</f>
        <v>スタンダードデスク</v>
      </c>
      <c r="E11" s="9">
        <f>VLOOKUP(C11,商品一覧!$A$3:$D$14,3,0)</f>
        <v>59800</v>
      </c>
      <c r="F11" s="8">
        <v>5</v>
      </c>
      <c r="G11" s="9">
        <f t="shared" si="0"/>
        <v>299000</v>
      </c>
      <c r="H11" s="10"/>
    </row>
    <row r="12" spans="1:8">
      <c r="A12" s="7">
        <v>40856</v>
      </c>
      <c r="B12" s="8" t="s">
        <v>9</v>
      </c>
      <c r="C12" s="8" t="s">
        <v>20</v>
      </c>
      <c r="D12" s="8" t="str">
        <f>VLOOKUP(C12,商品一覧!$A$3:$D$14,2,0)</f>
        <v>OAチェア（肘掛け付き）</v>
      </c>
      <c r="E12" s="9">
        <f>VLOOKUP(C12,商品一覧!$A$3:$D$14,3,0)</f>
        <v>38500</v>
      </c>
      <c r="F12" s="8">
        <v>5</v>
      </c>
      <c r="G12" s="9">
        <f t="shared" si="0"/>
        <v>192500</v>
      </c>
      <c r="H12" s="10"/>
    </row>
    <row r="13" spans="1:8">
      <c r="A13" s="7">
        <v>40856</v>
      </c>
      <c r="B13" s="8" t="s">
        <v>9</v>
      </c>
      <c r="C13" s="8" t="s">
        <v>21</v>
      </c>
      <c r="D13" s="8" t="str">
        <f>VLOOKUP(C13,商品一覧!$A$3:$D$14,2,0)</f>
        <v>3段キャビネット</v>
      </c>
      <c r="E13" s="9">
        <f>VLOOKUP(C13,商品一覧!$A$3:$D$14,3,0)</f>
        <v>62800</v>
      </c>
      <c r="F13" s="8">
        <v>5</v>
      </c>
      <c r="G13" s="9">
        <f t="shared" si="0"/>
        <v>314000</v>
      </c>
      <c r="H13" s="10"/>
    </row>
    <row r="14" spans="1:8">
      <c r="A14" s="7">
        <v>40856</v>
      </c>
      <c r="B14" s="8" t="s">
        <v>9</v>
      </c>
      <c r="C14" s="8" t="s">
        <v>18</v>
      </c>
      <c r="D14" s="8" t="str">
        <f>VLOOKUP(C14,商品一覧!$A$3:$D$14,2,0)</f>
        <v>サーバラック</v>
      </c>
      <c r="E14" s="9">
        <f>VLOOKUP(C14,商品一覧!$A$3:$D$14,3,0)</f>
        <v>65000</v>
      </c>
      <c r="F14" s="8">
        <v>5</v>
      </c>
      <c r="G14" s="9">
        <f t="shared" si="0"/>
        <v>325000</v>
      </c>
      <c r="H14" s="10"/>
    </row>
    <row r="15" spans="1:8">
      <c r="A15" s="7">
        <v>40857</v>
      </c>
      <c r="B15" s="8" t="s">
        <v>22</v>
      </c>
      <c r="C15" s="8" t="s">
        <v>19</v>
      </c>
      <c r="D15" s="8" t="str">
        <f>VLOOKUP(C15,商品一覧!$A$3:$D$14,2,0)</f>
        <v>スタンダードデスク</v>
      </c>
      <c r="E15" s="9">
        <f>VLOOKUP(C15,商品一覧!$A$3:$D$14,3,0)</f>
        <v>59800</v>
      </c>
      <c r="F15" s="8">
        <v>5</v>
      </c>
      <c r="G15" s="9">
        <f t="shared" si="0"/>
        <v>299000</v>
      </c>
      <c r="H15" s="10"/>
    </row>
    <row r="16" spans="1:8">
      <c r="A16" s="7">
        <v>40857</v>
      </c>
      <c r="B16" s="8" t="s">
        <v>15</v>
      </c>
      <c r="C16" s="8" t="s">
        <v>14</v>
      </c>
      <c r="D16" s="8" t="str">
        <f>VLOOKUP(C16,商品一覧!$A$3:$D$14,2,0)</f>
        <v>パソコンラック</v>
      </c>
      <c r="E16" s="9">
        <f>VLOOKUP(C16,商品一覧!$A$3:$D$14,3,0)</f>
        <v>29800</v>
      </c>
      <c r="F16" s="8">
        <v>6</v>
      </c>
      <c r="G16" s="9">
        <f t="shared" si="0"/>
        <v>178800</v>
      </c>
      <c r="H16" s="10"/>
    </row>
    <row r="17" spans="1:8">
      <c r="A17" s="7">
        <v>40857</v>
      </c>
      <c r="B17" s="8" t="s">
        <v>22</v>
      </c>
      <c r="C17" s="8" t="s">
        <v>18</v>
      </c>
      <c r="D17" s="8" t="str">
        <f>VLOOKUP(C17,商品一覧!$A$3:$D$14,2,0)</f>
        <v>サーバラック</v>
      </c>
      <c r="E17" s="9">
        <f>VLOOKUP(C17,商品一覧!$A$3:$D$14,3,0)</f>
        <v>65000</v>
      </c>
      <c r="F17" s="8">
        <v>5</v>
      </c>
      <c r="G17" s="9">
        <f t="shared" si="0"/>
        <v>325000</v>
      </c>
      <c r="H17" s="10"/>
    </row>
    <row r="18" spans="1:8">
      <c r="A18" s="7">
        <v>40857</v>
      </c>
      <c r="B18" s="8" t="s">
        <v>15</v>
      </c>
      <c r="C18" s="8" t="s">
        <v>23</v>
      </c>
      <c r="D18" s="8" t="str">
        <f>VLOOKUP(C18,商品一覧!$A$3:$D$14,2,0)</f>
        <v>マルチワゴンS</v>
      </c>
      <c r="E18" s="9">
        <f>VLOOKUP(C18,商品一覧!$A$3:$D$14,3,0)</f>
        <v>36800</v>
      </c>
      <c r="F18" s="8">
        <v>10</v>
      </c>
      <c r="G18" s="9">
        <f>E18*F18</f>
        <v>368000</v>
      </c>
      <c r="H18" s="10"/>
    </row>
    <row r="19" spans="1:8">
      <c r="A19" s="7">
        <v>40857</v>
      </c>
      <c r="B19" s="8" t="s">
        <v>15</v>
      </c>
      <c r="C19" s="8" t="s">
        <v>24</v>
      </c>
      <c r="D19" s="8" t="str">
        <f>VLOOKUP(C19,商品一覧!$A$3:$D$14,2,0)</f>
        <v>マルチワゴンL</v>
      </c>
      <c r="E19" s="9">
        <f>VLOOKUP(C19,商品一覧!$A$3:$D$14,3,0)</f>
        <v>39800</v>
      </c>
      <c r="F19" s="8">
        <v>10</v>
      </c>
      <c r="G19" s="9">
        <f>E19*F19</f>
        <v>398000</v>
      </c>
      <c r="H19" s="10"/>
    </row>
    <row r="20" spans="1:8">
      <c r="A20" s="7">
        <v>40858</v>
      </c>
      <c r="B20" s="8" t="s">
        <v>9</v>
      </c>
      <c r="C20" s="8" t="s">
        <v>25</v>
      </c>
      <c r="D20" s="8" t="str">
        <f>VLOOKUP(C20,商品一覧!$A$3:$D$14,2,0)</f>
        <v>デスク用ワゴン</v>
      </c>
      <c r="E20" s="9">
        <f>VLOOKUP(C20,商品一覧!$A$3:$D$14,3,0)</f>
        <v>34800</v>
      </c>
      <c r="F20" s="8">
        <v>40</v>
      </c>
      <c r="G20" s="9">
        <f t="shared" si="0"/>
        <v>1392000</v>
      </c>
      <c r="H20" s="10"/>
    </row>
    <row r="21" spans="1:8">
      <c r="A21" s="7">
        <v>40858</v>
      </c>
      <c r="B21" s="8" t="s">
        <v>17</v>
      </c>
      <c r="C21" s="8" t="s">
        <v>21</v>
      </c>
      <c r="D21" s="8" t="str">
        <f>VLOOKUP(C21,商品一覧!$A$3:$D$14,2,0)</f>
        <v>3段キャビネット</v>
      </c>
      <c r="E21" s="9">
        <f>VLOOKUP(C21,商品一覧!$A$3:$D$14,3,0)</f>
        <v>62800</v>
      </c>
      <c r="F21" s="8">
        <v>30</v>
      </c>
      <c r="G21" s="9">
        <f t="shared" si="0"/>
        <v>1884000</v>
      </c>
      <c r="H21" s="10"/>
    </row>
    <row r="22" spans="1:8">
      <c r="A22" s="7">
        <v>40861</v>
      </c>
      <c r="B22" s="8" t="s">
        <v>13</v>
      </c>
      <c r="C22" s="8" t="s">
        <v>19</v>
      </c>
      <c r="D22" s="8" t="str">
        <f>VLOOKUP(C22,商品一覧!$A$3:$D$14,2,0)</f>
        <v>スタンダードデスク</v>
      </c>
      <c r="E22" s="9">
        <f>VLOOKUP(C22,商品一覧!$A$3:$D$14,3,0)</f>
        <v>59800</v>
      </c>
      <c r="F22" s="8">
        <v>30</v>
      </c>
      <c r="G22" s="9">
        <f t="shared" si="0"/>
        <v>1794000</v>
      </c>
      <c r="H22" s="10"/>
    </row>
    <row r="23" spans="1:8">
      <c r="A23" s="7">
        <v>40861</v>
      </c>
      <c r="B23" s="8" t="s">
        <v>15</v>
      </c>
      <c r="C23" s="8" t="s">
        <v>19</v>
      </c>
      <c r="D23" s="8" t="str">
        <f>VLOOKUP(C23,商品一覧!$A$3:$D$14,2,0)</f>
        <v>スタンダードデスク</v>
      </c>
      <c r="E23" s="9">
        <f>VLOOKUP(C23,商品一覧!$A$3:$D$14,3,0)</f>
        <v>59800</v>
      </c>
      <c r="F23" s="8">
        <v>30</v>
      </c>
      <c r="G23" s="9">
        <f t="shared" si="0"/>
        <v>1794000</v>
      </c>
      <c r="H23" s="10"/>
    </row>
    <row r="24" spans="1:8">
      <c r="A24" s="7">
        <v>40862</v>
      </c>
      <c r="B24" s="8" t="s">
        <v>17</v>
      </c>
      <c r="C24" s="8" t="s">
        <v>25</v>
      </c>
      <c r="D24" s="8" t="str">
        <f>VLOOKUP(C24,商品一覧!$A$3:$D$14,2,0)</f>
        <v>デスク用ワゴン</v>
      </c>
      <c r="E24" s="9">
        <f>VLOOKUP(C24,商品一覧!$A$3:$D$14,3,0)</f>
        <v>34800</v>
      </c>
      <c r="F24" s="8">
        <v>10</v>
      </c>
      <c r="G24" s="9">
        <f t="shared" si="0"/>
        <v>348000</v>
      </c>
      <c r="H24" s="10"/>
    </row>
    <row r="25" spans="1:8">
      <c r="A25" s="7">
        <v>40862</v>
      </c>
      <c r="B25" s="8" t="s">
        <v>9</v>
      </c>
      <c r="C25" s="8" t="s">
        <v>16</v>
      </c>
      <c r="D25" s="8" t="str">
        <f>VLOOKUP(C25,商品一覧!$A$3:$D$14,2,0)</f>
        <v>サイドテーブル</v>
      </c>
      <c r="E25" s="9">
        <f>VLOOKUP(C25,商品一覧!$A$3:$D$14,3,0)</f>
        <v>33800</v>
      </c>
      <c r="F25" s="8">
        <v>30</v>
      </c>
      <c r="G25" s="9">
        <f t="shared" si="0"/>
        <v>1014000</v>
      </c>
      <c r="H25" s="10"/>
    </row>
    <row r="26" spans="1:8">
      <c r="A26" s="7">
        <v>40862</v>
      </c>
      <c r="B26" s="8" t="s">
        <v>9</v>
      </c>
      <c r="C26" s="8" t="s">
        <v>26</v>
      </c>
      <c r="D26" s="8" t="str">
        <f>VLOOKUP(C26,商品一覧!$A$3:$D$14,2,0)</f>
        <v>OAチェア</v>
      </c>
      <c r="E26" s="9">
        <f>VLOOKUP(C26,商品一覧!$A$3:$D$14,3,0)</f>
        <v>28500</v>
      </c>
      <c r="F26" s="8">
        <v>20</v>
      </c>
      <c r="G26" s="9">
        <f t="shared" si="0"/>
        <v>570000</v>
      </c>
      <c r="H26" s="10"/>
    </row>
    <row r="27" spans="1:8">
      <c r="A27" s="7">
        <v>40862</v>
      </c>
      <c r="B27" s="8" t="s">
        <v>9</v>
      </c>
      <c r="C27" s="8" t="s">
        <v>27</v>
      </c>
      <c r="D27" s="8" t="str">
        <f>VLOOKUP(C27,商品一覧!$A$3:$D$14,2,0)</f>
        <v>メッシュチェア</v>
      </c>
      <c r="E27" s="9">
        <f>VLOOKUP(C27,商品一覧!$A$3:$D$14,3,0)</f>
        <v>35800</v>
      </c>
      <c r="F27" s="8">
        <v>20</v>
      </c>
      <c r="G27" s="9">
        <f>E27*F27</f>
        <v>716000</v>
      </c>
      <c r="H27" s="10"/>
    </row>
    <row r="28" spans="1:8">
      <c r="A28" s="7">
        <v>40863</v>
      </c>
      <c r="B28" s="8" t="s">
        <v>13</v>
      </c>
      <c r="C28" s="8" t="s">
        <v>14</v>
      </c>
      <c r="D28" s="8" t="str">
        <f>VLOOKUP(C28,商品一覧!$A$3:$D$14,2,0)</f>
        <v>パソコンラック</v>
      </c>
      <c r="E28" s="9">
        <f>VLOOKUP(C28,商品一覧!$A$3:$D$14,3,0)</f>
        <v>29800</v>
      </c>
      <c r="F28" s="8">
        <v>10</v>
      </c>
      <c r="G28" s="9">
        <f t="shared" si="0"/>
        <v>298000</v>
      </c>
      <c r="H28" s="10"/>
    </row>
    <row r="29" spans="1:8">
      <c r="A29" s="7">
        <v>40866</v>
      </c>
      <c r="B29" s="8" t="s">
        <v>17</v>
      </c>
      <c r="C29" s="8" t="s">
        <v>25</v>
      </c>
      <c r="D29" s="8" t="str">
        <f>VLOOKUP(C29,商品一覧!$A$3:$D$14,2,0)</f>
        <v>デスク用ワゴン</v>
      </c>
      <c r="E29" s="9">
        <f>VLOOKUP(C29,商品一覧!$A$3:$D$14,3,0)</f>
        <v>34800</v>
      </c>
      <c r="F29" s="8">
        <v>5</v>
      </c>
      <c r="G29" s="9">
        <f t="shared" si="0"/>
        <v>174000</v>
      </c>
      <c r="H29" s="10"/>
    </row>
    <row r="30" spans="1:8">
      <c r="A30" s="7">
        <v>40866</v>
      </c>
      <c r="B30" s="8" t="s">
        <v>13</v>
      </c>
      <c r="C30" s="8" t="s">
        <v>20</v>
      </c>
      <c r="D30" s="8" t="str">
        <f>VLOOKUP(C30,商品一覧!$A$3:$D$14,2,0)</f>
        <v>OAチェア（肘掛け付き）</v>
      </c>
      <c r="E30" s="9">
        <f>VLOOKUP(C30,商品一覧!$A$3:$D$14,3,0)</f>
        <v>38500</v>
      </c>
      <c r="F30" s="8">
        <v>4</v>
      </c>
      <c r="G30" s="9">
        <f t="shared" si="0"/>
        <v>154000</v>
      </c>
      <c r="H30" s="10"/>
    </row>
    <row r="31" spans="1:8">
      <c r="A31" s="7">
        <v>40867</v>
      </c>
      <c r="B31" s="8" t="s">
        <v>22</v>
      </c>
      <c r="C31" s="8" t="s">
        <v>19</v>
      </c>
      <c r="D31" s="8" t="str">
        <f>VLOOKUP(C31,商品一覧!$A$3:$D$14,2,0)</f>
        <v>スタンダードデスク</v>
      </c>
      <c r="E31" s="9">
        <f>VLOOKUP(C31,商品一覧!$A$3:$D$14,3,0)</f>
        <v>59800</v>
      </c>
      <c r="F31" s="8">
        <v>5</v>
      </c>
      <c r="G31" s="9">
        <f t="shared" si="0"/>
        <v>299000</v>
      </c>
      <c r="H31" s="10"/>
    </row>
    <row r="32" spans="1:8">
      <c r="A32" s="7">
        <v>40867</v>
      </c>
      <c r="B32" s="8" t="s">
        <v>22</v>
      </c>
      <c r="C32" s="8" t="s">
        <v>28</v>
      </c>
      <c r="D32" s="8" t="str">
        <f>VLOOKUP(C32,商品一覧!$A$3:$D$14,2,0)</f>
        <v>プリンタラック</v>
      </c>
      <c r="E32" s="9">
        <f>VLOOKUP(C32,商品一覧!$A$3:$D$14,3,0)</f>
        <v>19800</v>
      </c>
      <c r="F32" s="8">
        <v>2</v>
      </c>
      <c r="G32" s="9">
        <f t="shared" si="0"/>
        <v>39600</v>
      </c>
      <c r="H32" s="10"/>
    </row>
    <row r="33" spans="1:8">
      <c r="A33" s="7">
        <v>40871</v>
      </c>
      <c r="B33" s="8" t="s">
        <v>9</v>
      </c>
      <c r="C33" s="8" t="s">
        <v>19</v>
      </c>
      <c r="D33" s="8" t="str">
        <f>VLOOKUP(C33,商品一覧!$A$3:$D$14,2,0)</f>
        <v>スタンダードデスク</v>
      </c>
      <c r="E33" s="9">
        <f>VLOOKUP(C33,商品一覧!$A$3:$D$14,3,0)</f>
        <v>59800</v>
      </c>
      <c r="F33" s="8">
        <v>15</v>
      </c>
      <c r="G33" s="9">
        <f t="shared" si="0"/>
        <v>897000</v>
      </c>
      <c r="H33" s="10"/>
    </row>
    <row r="34" spans="1:8">
      <c r="A34" s="7">
        <v>40872</v>
      </c>
      <c r="B34" s="8" t="s">
        <v>22</v>
      </c>
      <c r="C34" s="8" t="s">
        <v>19</v>
      </c>
      <c r="D34" s="8" t="str">
        <f>VLOOKUP(C34,商品一覧!$A$3:$D$14,2,0)</f>
        <v>スタンダードデスク</v>
      </c>
      <c r="E34" s="9">
        <f>VLOOKUP(C34,商品一覧!$A$3:$D$14,3,0)</f>
        <v>59800</v>
      </c>
      <c r="F34" s="8">
        <v>20</v>
      </c>
      <c r="G34" s="9">
        <f t="shared" si="0"/>
        <v>1196000</v>
      </c>
      <c r="H34" s="10"/>
    </row>
    <row r="35" spans="1:8">
      <c r="A35" s="7">
        <v>40872</v>
      </c>
      <c r="B35" s="8" t="s">
        <v>22</v>
      </c>
      <c r="C35" s="8" t="s">
        <v>25</v>
      </c>
      <c r="D35" s="8" t="str">
        <f>VLOOKUP(C35,商品一覧!$A$3:$D$14,2,0)</f>
        <v>デスク用ワゴン</v>
      </c>
      <c r="E35" s="9">
        <f>VLOOKUP(C35,商品一覧!$A$3:$D$14,3,0)</f>
        <v>34800</v>
      </c>
      <c r="F35" s="8">
        <v>15</v>
      </c>
      <c r="G35" s="9">
        <f t="shared" si="0"/>
        <v>522000</v>
      </c>
      <c r="H35" s="10"/>
    </row>
    <row r="36" spans="1:8">
      <c r="A36" s="7">
        <v>40872</v>
      </c>
      <c r="B36" s="8" t="s">
        <v>22</v>
      </c>
      <c r="C36" s="8" t="s">
        <v>18</v>
      </c>
      <c r="D36" s="8" t="str">
        <f>VLOOKUP(C36,商品一覧!$A$3:$D$14,2,0)</f>
        <v>サーバラック</v>
      </c>
      <c r="E36" s="9">
        <f>VLOOKUP(C36,商品一覧!$A$3:$D$14,3,0)</f>
        <v>65000</v>
      </c>
      <c r="F36" s="8">
        <v>20</v>
      </c>
      <c r="G36" s="9">
        <f t="shared" si="0"/>
        <v>1300000</v>
      </c>
      <c r="H36" s="10"/>
    </row>
    <row r="37" spans="1:8">
      <c r="A37" s="7">
        <v>40875</v>
      </c>
      <c r="B37" s="8" t="s">
        <v>13</v>
      </c>
      <c r="C37" s="8" t="s">
        <v>14</v>
      </c>
      <c r="D37" s="8" t="str">
        <f>VLOOKUP(C37,商品一覧!$A$3:$D$14,2,0)</f>
        <v>パソコンラック</v>
      </c>
      <c r="E37" s="9">
        <f>VLOOKUP(C37,商品一覧!$A$3:$D$14,3,0)</f>
        <v>29800</v>
      </c>
      <c r="F37" s="8">
        <v>35</v>
      </c>
      <c r="G37" s="9">
        <f t="shared" si="0"/>
        <v>1043000</v>
      </c>
      <c r="H37" s="10"/>
    </row>
    <row r="38" spans="1:8">
      <c r="A38" s="7">
        <v>40876</v>
      </c>
      <c r="B38" s="8" t="s">
        <v>15</v>
      </c>
      <c r="C38" s="8" t="s">
        <v>25</v>
      </c>
      <c r="D38" s="8" t="str">
        <f>VLOOKUP(C38,商品一覧!$A$3:$D$14,2,0)</f>
        <v>デスク用ワゴン</v>
      </c>
      <c r="E38" s="9">
        <f>VLOOKUP(C38,商品一覧!$A$3:$D$14,3,0)</f>
        <v>34800</v>
      </c>
      <c r="F38" s="8">
        <v>25</v>
      </c>
      <c r="G38" s="9">
        <f t="shared" si="0"/>
        <v>870000</v>
      </c>
      <c r="H38" s="10"/>
    </row>
    <row r="39" spans="1:8">
      <c r="A39" s="7">
        <v>40876</v>
      </c>
      <c r="B39" s="8" t="s">
        <v>17</v>
      </c>
      <c r="C39" s="8" t="s">
        <v>26</v>
      </c>
      <c r="D39" s="8" t="str">
        <f>VLOOKUP(C39,商品一覧!$A$3:$D$14,2,0)</f>
        <v>OAチェア</v>
      </c>
      <c r="E39" s="9">
        <f>VLOOKUP(C39,商品一覧!$A$3:$D$14,3,0)</f>
        <v>28500</v>
      </c>
      <c r="F39" s="8">
        <v>30</v>
      </c>
      <c r="G39" s="9">
        <f t="shared" si="0"/>
        <v>855000</v>
      </c>
      <c r="H39" s="10"/>
    </row>
    <row r="40" spans="1:8">
      <c r="A40" s="7">
        <v>40877</v>
      </c>
      <c r="B40" s="8" t="s">
        <v>15</v>
      </c>
      <c r="C40" s="8" t="s">
        <v>16</v>
      </c>
      <c r="D40" s="8" t="str">
        <f>VLOOKUP(C40,商品一覧!$A$3:$D$14,2,0)</f>
        <v>サイドテーブル</v>
      </c>
      <c r="E40" s="9">
        <f>VLOOKUP(C40,商品一覧!$A$3:$D$14,3,0)</f>
        <v>33800</v>
      </c>
      <c r="F40" s="8">
        <v>10</v>
      </c>
      <c r="G40" s="9">
        <f t="shared" si="0"/>
        <v>338000</v>
      </c>
      <c r="H40" s="10"/>
    </row>
    <row r="41" spans="1:8">
      <c r="A41" s="7">
        <v>40877</v>
      </c>
      <c r="B41" s="8" t="s">
        <v>17</v>
      </c>
      <c r="C41" s="8" t="s">
        <v>29</v>
      </c>
      <c r="D41" s="8" t="str">
        <f>VLOOKUP(C41,商品一覧!$A$3:$D$14,2,0)</f>
        <v>パソコンラック</v>
      </c>
      <c r="E41" s="9">
        <f>VLOOKUP(C41,商品一覧!$A$3:$D$14,3,0)</f>
        <v>29800</v>
      </c>
      <c r="F41" s="8">
        <v>5</v>
      </c>
      <c r="G41" s="9">
        <f t="shared" si="0"/>
        <v>149000</v>
      </c>
      <c r="H41" s="10"/>
    </row>
    <row r="42" spans="1:8">
      <c r="A42" s="7">
        <v>40877</v>
      </c>
      <c r="B42" s="8" t="s">
        <v>17</v>
      </c>
      <c r="C42" s="8" t="s">
        <v>30</v>
      </c>
      <c r="D42" s="8" t="str">
        <f>VLOOKUP(C42,商品一覧!$A$3:$D$14,2,0)</f>
        <v>プリンタラック</v>
      </c>
      <c r="E42" s="9">
        <f>VLOOKUP(C42,商品一覧!$A$3:$D$14,3,0)</f>
        <v>19800</v>
      </c>
      <c r="F42" s="8">
        <v>5</v>
      </c>
      <c r="G42" s="9">
        <f t="shared" si="0"/>
        <v>99000</v>
      </c>
      <c r="H42" s="10"/>
    </row>
    <row r="43" spans="1:8">
      <c r="A43" s="8" t="s">
        <v>31</v>
      </c>
      <c r="B43" s="8"/>
      <c r="C43" s="8"/>
      <c r="D43" s="8"/>
      <c r="E43" s="8"/>
      <c r="F43" s="9">
        <f>SUM(F3:F42)</f>
        <v>602</v>
      </c>
      <c r="G43" s="9">
        <f>SUM(G3:G42)</f>
        <v>26162900</v>
      </c>
      <c r="H43" s="11"/>
    </row>
  </sheetData>
  <phoneticPr fontId="3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3.5"/>
  <cols>
    <col min="1" max="1" width="10.75" style="2" bestFit="1" customWidth="1"/>
    <col min="2" max="2" width="21" style="2" bestFit="1" customWidth="1"/>
    <col min="3" max="3" width="9.75" style="2" bestFit="1" customWidth="1"/>
    <col min="4" max="16384" width="9" style="2"/>
  </cols>
  <sheetData>
    <row r="1" spans="1:4">
      <c r="A1" s="12" t="s">
        <v>32</v>
      </c>
    </row>
    <row r="2" spans="1:4">
      <c r="A2" s="13" t="s">
        <v>3</v>
      </c>
      <c r="B2" s="13" t="s">
        <v>4</v>
      </c>
      <c r="C2" s="13" t="s">
        <v>5</v>
      </c>
      <c r="D2" s="13" t="s">
        <v>33</v>
      </c>
    </row>
    <row r="3" spans="1:4">
      <c r="A3" s="8" t="s">
        <v>68</v>
      </c>
      <c r="B3" s="8" t="s">
        <v>67</v>
      </c>
      <c r="C3" s="14">
        <v>59800</v>
      </c>
      <c r="D3" s="15">
        <v>0.75</v>
      </c>
    </row>
    <row r="4" spans="1:4">
      <c r="A4" s="8" t="s">
        <v>66</v>
      </c>
      <c r="B4" s="8" t="s">
        <v>35</v>
      </c>
      <c r="C4" s="14">
        <v>34800</v>
      </c>
      <c r="D4" s="15">
        <v>0.65</v>
      </c>
    </row>
    <row r="5" spans="1:4">
      <c r="A5" s="8" t="s">
        <v>65</v>
      </c>
      <c r="B5" s="8" t="s">
        <v>64</v>
      </c>
      <c r="C5" s="14">
        <v>33800</v>
      </c>
      <c r="D5" s="15">
        <v>0.7</v>
      </c>
    </row>
    <row r="6" spans="1:4">
      <c r="A6" s="8" t="s">
        <v>63</v>
      </c>
      <c r="B6" s="8" t="s">
        <v>37</v>
      </c>
      <c r="C6" s="14">
        <v>38500</v>
      </c>
      <c r="D6" s="15">
        <v>0.78</v>
      </c>
    </row>
    <row r="7" spans="1:4">
      <c r="A7" s="8" t="s">
        <v>62</v>
      </c>
      <c r="B7" s="8" t="s">
        <v>61</v>
      </c>
      <c r="C7" s="14">
        <v>28500</v>
      </c>
      <c r="D7" s="15">
        <v>0.65</v>
      </c>
    </row>
    <row r="8" spans="1:4">
      <c r="A8" s="8" t="s">
        <v>60</v>
      </c>
      <c r="B8" s="8" t="s">
        <v>39</v>
      </c>
      <c r="C8" s="14">
        <v>62800</v>
      </c>
      <c r="D8" s="15">
        <v>0.5</v>
      </c>
    </row>
    <row r="9" spans="1:4">
      <c r="A9" s="8" t="s">
        <v>59</v>
      </c>
      <c r="B9" s="8" t="s">
        <v>58</v>
      </c>
      <c r="C9" s="14">
        <v>36800</v>
      </c>
      <c r="D9" s="15">
        <v>0.6</v>
      </c>
    </row>
    <row r="10" spans="1:4">
      <c r="A10" s="8" t="s">
        <v>57</v>
      </c>
      <c r="B10" s="8" t="s">
        <v>56</v>
      </c>
      <c r="C10" s="14">
        <v>39800</v>
      </c>
      <c r="D10" s="15">
        <v>0.62</v>
      </c>
    </row>
    <row r="11" spans="1:4">
      <c r="A11" s="8" t="s">
        <v>55</v>
      </c>
      <c r="B11" s="8" t="s">
        <v>54</v>
      </c>
      <c r="C11" s="14">
        <v>35800</v>
      </c>
      <c r="D11" s="15">
        <v>0.7</v>
      </c>
    </row>
    <row r="12" spans="1:4">
      <c r="A12" s="8" t="s">
        <v>53</v>
      </c>
      <c r="B12" s="8" t="s">
        <v>52</v>
      </c>
      <c r="C12" s="14">
        <v>29800</v>
      </c>
      <c r="D12" s="15">
        <v>0.62</v>
      </c>
    </row>
    <row r="13" spans="1:4">
      <c r="A13" s="8" t="s">
        <v>51</v>
      </c>
      <c r="B13" s="8" t="s">
        <v>50</v>
      </c>
      <c r="C13" s="14">
        <v>19800</v>
      </c>
      <c r="D13" s="15">
        <v>0.7</v>
      </c>
    </row>
    <row r="14" spans="1:4">
      <c r="A14" s="8" t="s">
        <v>49</v>
      </c>
      <c r="B14" s="8" t="s">
        <v>48</v>
      </c>
      <c r="C14" s="14">
        <v>65000</v>
      </c>
      <c r="D14" s="15">
        <v>0.63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RowHeight="13.5"/>
  <cols>
    <col min="1" max="1" width="21" style="2" bestFit="1" customWidth="1"/>
    <col min="2" max="3" width="11.625" style="2" customWidth="1"/>
    <col min="4" max="16384" width="9" style="2"/>
  </cols>
  <sheetData>
    <row r="1" spans="1:3" ht="19.5" customHeight="1">
      <c r="A1" s="19"/>
      <c r="B1" s="19"/>
      <c r="C1" s="19"/>
    </row>
    <row r="2" spans="1:3" ht="18.75" customHeight="1">
      <c r="A2" s="16" t="s">
        <v>4</v>
      </c>
      <c r="B2" s="17" t="s">
        <v>45</v>
      </c>
      <c r="C2" s="17" t="s">
        <v>46</v>
      </c>
    </row>
    <row r="3" spans="1:3">
      <c r="A3" s="8" t="s">
        <v>34</v>
      </c>
      <c r="B3" s="18"/>
      <c r="C3" s="11"/>
    </row>
    <row r="4" spans="1:3">
      <c r="A4" s="8" t="s">
        <v>38</v>
      </c>
      <c r="B4" s="18"/>
      <c r="C4" s="11"/>
    </row>
    <row r="5" spans="1:3">
      <c r="A5" s="8" t="s">
        <v>37</v>
      </c>
      <c r="B5" s="18"/>
      <c r="C5" s="11"/>
    </row>
    <row r="6" spans="1:3">
      <c r="A6" s="8" t="s">
        <v>41</v>
      </c>
      <c r="B6" s="18"/>
      <c r="C6" s="11"/>
    </row>
    <row r="7" spans="1:3">
      <c r="A7" s="8" t="s">
        <v>36</v>
      </c>
      <c r="B7" s="18"/>
      <c r="C7" s="11"/>
    </row>
    <row r="8" spans="1:3">
      <c r="A8" s="8" t="s">
        <v>39</v>
      </c>
      <c r="B8" s="18"/>
      <c r="C8" s="11"/>
    </row>
    <row r="9" spans="1:3">
      <c r="A9" s="8" t="s">
        <v>35</v>
      </c>
      <c r="B9" s="18"/>
      <c r="C9" s="11"/>
    </row>
    <row r="10" spans="1:3">
      <c r="A10" s="8" t="s">
        <v>40</v>
      </c>
      <c r="B10" s="18"/>
      <c r="C10" s="11"/>
    </row>
    <row r="11" spans="1:3">
      <c r="A11" s="8" t="s">
        <v>47</v>
      </c>
      <c r="B11" s="18"/>
      <c r="C11" s="11"/>
    </row>
    <row r="12" spans="1:3">
      <c r="A12" s="8" t="s">
        <v>42</v>
      </c>
      <c r="B12" s="18"/>
      <c r="C12" s="11"/>
    </row>
    <row r="13" spans="1:3">
      <c r="A13" s="8" t="s">
        <v>44</v>
      </c>
      <c r="B13" s="18"/>
      <c r="C13" s="11"/>
    </row>
    <row r="14" spans="1:3">
      <c r="A14" s="8" t="s">
        <v>43</v>
      </c>
      <c r="B14" s="18"/>
      <c r="C14" s="11"/>
    </row>
  </sheetData>
  <mergeCells count="1">
    <mergeCell ref="A1:C1"/>
  </mergeCells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販売実績</vt:lpstr>
      <vt:lpstr>商品一覧</vt:lpstr>
      <vt:lpstr>11月度集計</vt:lpstr>
    </vt:vector>
  </TitlesOfParts>
  <Company>富士通エフ・オー・エム株式会社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FOM出版</dc:creator>
  <cp:lastModifiedBy>近藤</cp:lastModifiedBy>
  <dcterms:created xsi:type="dcterms:W3CDTF">2011-03-31T15:00:00Z</dcterms:created>
  <dcterms:modified xsi:type="dcterms:W3CDTF">2019-08-18T02:22:07Z</dcterms:modified>
</cp:coreProperties>
</file>